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C50" i="1" l="1"/>
  <c r="E42" i="1"/>
  <c r="E41" i="1"/>
  <c r="D40" i="1"/>
  <c r="B40" i="1"/>
  <c r="E40" i="1" s="1"/>
  <c r="D39" i="1"/>
  <c r="B39" i="1"/>
  <c r="E39" i="1" s="1"/>
  <c r="D38" i="1"/>
  <c r="B38" i="1"/>
  <c r="E38" i="1" s="1"/>
  <c r="D37" i="1"/>
  <c r="B37" i="1"/>
  <c r="E37" i="1" s="1"/>
  <c r="D36" i="1"/>
  <c r="B36" i="1"/>
  <c r="E36" i="1" s="1"/>
  <c r="D35" i="1"/>
  <c r="D43" i="1" s="1"/>
  <c r="B35" i="1"/>
  <c r="B43" i="1" s="1"/>
  <c r="E43" i="1" s="1"/>
  <c r="E31" i="1"/>
  <c r="E30" i="1"/>
  <c r="B29" i="1"/>
  <c r="E29" i="1" s="1"/>
  <c r="D28" i="1"/>
  <c r="B28" i="1"/>
  <c r="E28" i="1" s="1"/>
  <c r="D27" i="1"/>
  <c r="D32" i="1" s="1"/>
  <c r="B27" i="1"/>
  <c r="B32" i="1" s="1"/>
  <c r="D24" i="1"/>
  <c r="B23" i="1"/>
  <c r="E23" i="1" s="1"/>
  <c r="B22" i="1"/>
  <c r="E22" i="1" s="1"/>
  <c r="B21" i="1"/>
  <c r="E21" i="1" s="1"/>
  <c r="B20" i="1"/>
  <c r="E20" i="1" s="1"/>
  <c r="B19" i="1"/>
  <c r="E19" i="1" s="1"/>
  <c r="B18" i="1"/>
  <c r="E18" i="1" s="1"/>
  <c r="B14" i="1"/>
  <c r="D14" i="1" s="1"/>
  <c r="D15" i="1" s="1"/>
  <c r="E13" i="1"/>
  <c r="E12" i="1"/>
  <c r="B12" i="1"/>
  <c r="E11" i="1"/>
  <c r="B11" i="1"/>
  <c r="E10" i="1"/>
  <c r="B10" i="1"/>
  <c r="B15" i="1" s="1"/>
  <c r="E15" i="1" s="1"/>
  <c r="D6" i="1"/>
  <c r="D7" i="1" s="1"/>
  <c r="C6" i="1"/>
  <c r="E6" i="1" s="1"/>
  <c r="D5" i="1"/>
  <c r="C5" i="1"/>
  <c r="C7" i="1" s="1"/>
  <c r="E7" i="1" s="1"/>
  <c r="D4" i="1"/>
  <c r="E4" i="1" s="1"/>
  <c r="E32" i="1" l="1"/>
  <c r="E5" i="1"/>
  <c r="E14" i="1"/>
  <c r="B24" i="1"/>
  <c r="E24" i="1" s="1"/>
  <c r="E35" i="1"/>
  <c r="E27" i="1"/>
</calcChain>
</file>

<file path=xl/sharedStrings.xml><?xml version="1.0" encoding="utf-8"?>
<sst xmlns="http://schemas.openxmlformats.org/spreadsheetml/2006/main" count="74" uniqueCount="37">
  <si>
    <t>MEMBERSHIP DATA</t>
  </si>
  <si>
    <t>as of 1/9/17</t>
  </si>
  <si>
    <t>2016/2017</t>
  </si>
  <si>
    <t>2015/2016</t>
  </si>
  <si>
    <t>GROWTH</t>
  </si>
  <si>
    <t>GVATA MEMBERS</t>
  </si>
  <si>
    <t>PRC CONTRIBUTORS</t>
  </si>
  <si>
    <t>PRC COLLECTED</t>
  </si>
  <si>
    <t>AVERAGE CONTRIBUTION</t>
  </si>
  <si>
    <t>NUMBER OF GVATA MEMBERS BY REGION</t>
  </si>
  <si>
    <t>NORTH REGION TEACHERS</t>
  </si>
  <si>
    <t>OUT OF</t>
  </si>
  <si>
    <t>CENTRAL REGION TEACHERS</t>
  </si>
  <si>
    <t>SOUTH REGION TEACHERS</t>
  </si>
  <si>
    <t>STATE STAFF</t>
  </si>
  <si>
    <t>OTHER MEMBER</t>
  </si>
  <si>
    <t>STATE WIDE</t>
  </si>
  <si>
    <t>NUMBER OF GVATA MEMBERS (CLASSROOM TEACHERS) BY AREA</t>
  </si>
  <si>
    <t>AREA 1 TEACHERS</t>
  </si>
  <si>
    <t>AREA 2 TEACHERS</t>
  </si>
  <si>
    <t>AREA 3 TEACHERS</t>
  </si>
  <si>
    <t>AREA 4 TEACHERS</t>
  </si>
  <si>
    <t>AREA 5 TEACHERS</t>
  </si>
  <si>
    <t>AREA 6 TEACHERS</t>
  </si>
  <si>
    <t>NUMBER OF PRC CONTRIBUTORS BY REGION</t>
  </si>
  <si>
    <t>NORTH REGION</t>
  </si>
  <si>
    <t>CENTRAL REGION</t>
  </si>
  <si>
    <t>SOUTH REGION</t>
  </si>
  <si>
    <t>OTHER MEMBER*</t>
  </si>
  <si>
    <t>NUMBER OF PRC CONTRIBUTORS BY AREA</t>
  </si>
  <si>
    <t>NUMBER OF NAAE MEMBERS</t>
  </si>
  <si>
    <t>ACTIVE MEMBERSHIP</t>
  </si>
  <si>
    <t>LIFE (ACTIVE) MEMBERSHIP</t>
  </si>
  <si>
    <t>LIFE (RETIRED) MEMBERSHIP</t>
  </si>
  <si>
    <t>STUDENT MEMBERSHIP</t>
  </si>
  <si>
    <t>TOTAL NAAE MEMBERSHIP</t>
  </si>
  <si>
    <t>*Not included in state wide PRC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</si>
</sst>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u/>
      <sz val="12"/>
      <name val="Arial"/>
      <family val="2"/>
    </font>
    <font>
      <sz val="12"/>
      <name val="Times New Roman"/>
      <family val="1"/>
    </font>
    <font>
      <b/>
      <u/>
      <sz val="1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1" xfId="1" applyFont="1" applyBorder="1"/>
    <xf numFmtId="0" fontId="6" fillId="0" borderId="1" xfId="1" applyFont="1" applyFill="1" applyBorder="1" applyAlignment="1">
      <alignment horizontal="center"/>
    </xf>
    <xf numFmtId="10" fontId="6" fillId="0" borderId="0" xfId="1" applyNumberFormat="1" applyFont="1" applyAlignment="1">
      <alignment horizontal="center"/>
    </xf>
    <xf numFmtId="0" fontId="6" fillId="0" borderId="2" xfId="1" applyFont="1" applyBorder="1"/>
    <xf numFmtId="0" fontId="6" fillId="0" borderId="2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8" fillId="0" borderId="0" xfId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VATA/GVATA%20Membership%20Spreadsheets/2015-2016/2015-16%20GVATA%20Master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VATA%20Stuff/GVATA/Conference/Savannah/2016/2016-17%20GVATA%20Master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1"/>
      <sheetName val="Area 2"/>
      <sheetName val="Area 3"/>
      <sheetName val="Area 4"/>
      <sheetName val="Area 5"/>
      <sheetName val="Area 6"/>
      <sheetName val="State Staff"/>
      <sheetName val="Other"/>
      <sheetName val="Master"/>
      <sheetName val="mem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C4">
            <v>441</v>
          </cell>
        </row>
        <row r="5">
          <cell r="C5">
            <v>386</v>
          </cell>
        </row>
        <row r="6">
          <cell r="C6">
            <v>49845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1"/>
      <sheetName val="Area 2"/>
      <sheetName val="Area 3"/>
      <sheetName val="Area 4"/>
      <sheetName val="Area 5"/>
      <sheetName val="Area 6"/>
      <sheetName val="State Staff"/>
      <sheetName val="Other"/>
      <sheetName val="Master"/>
      <sheetName val="mem data"/>
      <sheetName val="Entire Spreadsheet "/>
      <sheetName val="GA FFA Alumni"/>
      <sheetName val="FVSU Alumni Dues "/>
      <sheetName val="Foundation Donations "/>
      <sheetName val="GACTE D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>
            <v>65</v>
          </cell>
          <cell r="W2">
            <v>60</v>
          </cell>
        </row>
        <row r="3">
          <cell r="C3">
            <v>86</v>
          </cell>
          <cell r="W3">
            <v>82</v>
          </cell>
        </row>
        <row r="4">
          <cell r="C4">
            <v>70.400000000000006</v>
          </cell>
          <cell r="W4">
            <v>69</v>
          </cell>
        </row>
        <row r="5">
          <cell r="C5">
            <v>62</v>
          </cell>
          <cell r="W5">
            <v>46</v>
          </cell>
        </row>
        <row r="6">
          <cell r="C6">
            <v>69</v>
          </cell>
          <cell r="W6">
            <v>63</v>
          </cell>
        </row>
        <row r="7">
          <cell r="C7">
            <v>59</v>
          </cell>
          <cell r="W7">
            <v>55</v>
          </cell>
        </row>
        <row r="9">
          <cell r="C9">
            <v>5</v>
          </cell>
        </row>
        <row r="11">
          <cell r="V11">
            <v>51414</v>
          </cell>
        </row>
        <row r="12">
          <cell r="W12">
            <v>401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G8" sqref="G8"/>
    </sheetView>
  </sheetViews>
  <sheetFormatPr defaultColWidth="8.88671875" defaultRowHeight="15.6" x14ac:dyDescent="0.3"/>
  <cols>
    <col min="1" max="1" width="34.88671875" style="5" bestFit="1" customWidth="1"/>
    <col min="2" max="2" width="5.109375" style="5" bestFit="1" customWidth="1"/>
    <col min="3" max="4" width="12.6640625" style="10" bestFit="1" customWidth="1"/>
    <col min="5" max="5" width="13.5546875" style="10" bestFit="1" customWidth="1"/>
    <col min="6" max="8" width="8.88671875" style="5"/>
    <col min="9" max="256" width="8.88671875" style="3"/>
    <col min="257" max="257" width="34.88671875" style="3" bestFit="1" customWidth="1"/>
    <col min="258" max="258" width="5.109375" style="3" bestFit="1" customWidth="1"/>
    <col min="259" max="260" width="12.6640625" style="3" bestFit="1" customWidth="1"/>
    <col min="261" max="261" width="13.5546875" style="3" bestFit="1" customWidth="1"/>
    <col min="262" max="512" width="8.88671875" style="3"/>
    <col min="513" max="513" width="34.88671875" style="3" bestFit="1" customWidth="1"/>
    <col min="514" max="514" width="5.109375" style="3" bestFit="1" customWidth="1"/>
    <col min="515" max="516" width="12.6640625" style="3" bestFit="1" customWidth="1"/>
    <col min="517" max="517" width="13.5546875" style="3" bestFit="1" customWidth="1"/>
    <col min="518" max="768" width="8.88671875" style="3"/>
    <col min="769" max="769" width="34.88671875" style="3" bestFit="1" customWidth="1"/>
    <col min="770" max="770" width="5.109375" style="3" bestFit="1" customWidth="1"/>
    <col min="771" max="772" width="12.6640625" style="3" bestFit="1" customWidth="1"/>
    <col min="773" max="773" width="13.5546875" style="3" bestFit="1" customWidth="1"/>
    <col min="774" max="1024" width="8.88671875" style="3"/>
    <col min="1025" max="1025" width="34.88671875" style="3" bestFit="1" customWidth="1"/>
    <col min="1026" max="1026" width="5.109375" style="3" bestFit="1" customWidth="1"/>
    <col min="1027" max="1028" width="12.6640625" style="3" bestFit="1" customWidth="1"/>
    <col min="1029" max="1029" width="13.5546875" style="3" bestFit="1" customWidth="1"/>
    <col min="1030" max="1280" width="8.88671875" style="3"/>
    <col min="1281" max="1281" width="34.88671875" style="3" bestFit="1" customWidth="1"/>
    <col min="1282" max="1282" width="5.109375" style="3" bestFit="1" customWidth="1"/>
    <col min="1283" max="1284" width="12.6640625" style="3" bestFit="1" customWidth="1"/>
    <col min="1285" max="1285" width="13.5546875" style="3" bestFit="1" customWidth="1"/>
    <col min="1286" max="1536" width="8.88671875" style="3"/>
    <col min="1537" max="1537" width="34.88671875" style="3" bestFit="1" customWidth="1"/>
    <col min="1538" max="1538" width="5.109375" style="3" bestFit="1" customWidth="1"/>
    <col min="1539" max="1540" width="12.6640625" style="3" bestFit="1" customWidth="1"/>
    <col min="1541" max="1541" width="13.5546875" style="3" bestFit="1" customWidth="1"/>
    <col min="1542" max="1792" width="8.88671875" style="3"/>
    <col min="1793" max="1793" width="34.88671875" style="3" bestFit="1" customWidth="1"/>
    <col min="1794" max="1794" width="5.109375" style="3" bestFit="1" customWidth="1"/>
    <col min="1795" max="1796" width="12.6640625" style="3" bestFit="1" customWidth="1"/>
    <col min="1797" max="1797" width="13.5546875" style="3" bestFit="1" customWidth="1"/>
    <col min="1798" max="2048" width="8.88671875" style="3"/>
    <col min="2049" max="2049" width="34.88671875" style="3" bestFit="1" customWidth="1"/>
    <col min="2050" max="2050" width="5.109375" style="3" bestFit="1" customWidth="1"/>
    <col min="2051" max="2052" width="12.6640625" style="3" bestFit="1" customWidth="1"/>
    <col min="2053" max="2053" width="13.5546875" style="3" bestFit="1" customWidth="1"/>
    <col min="2054" max="2304" width="8.88671875" style="3"/>
    <col min="2305" max="2305" width="34.88671875" style="3" bestFit="1" customWidth="1"/>
    <col min="2306" max="2306" width="5.109375" style="3" bestFit="1" customWidth="1"/>
    <col min="2307" max="2308" width="12.6640625" style="3" bestFit="1" customWidth="1"/>
    <col min="2309" max="2309" width="13.5546875" style="3" bestFit="1" customWidth="1"/>
    <col min="2310" max="2560" width="8.88671875" style="3"/>
    <col min="2561" max="2561" width="34.88671875" style="3" bestFit="1" customWidth="1"/>
    <col min="2562" max="2562" width="5.109375" style="3" bestFit="1" customWidth="1"/>
    <col min="2563" max="2564" width="12.6640625" style="3" bestFit="1" customWidth="1"/>
    <col min="2565" max="2565" width="13.5546875" style="3" bestFit="1" customWidth="1"/>
    <col min="2566" max="2816" width="8.88671875" style="3"/>
    <col min="2817" max="2817" width="34.88671875" style="3" bestFit="1" customWidth="1"/>
    <col min="2818" max="2818" width="5.109375" style="3" bestFit="1" customWidth="1"/>
    <col min="2819" max="2820" width="12.6640625" style="3" bestFit="1" customWidth="1"/>
    <col min="2821" max="2821" width="13.5546875" style="3" bestFit="1" customWidth="1"/>
    <col min="2822" max="3072" width="8.88671875" style="3"/>
    <col min="3073" max="3073" width="34.88671875" style="3" bestFit="1" customWidth="1"/>
    <col min="3074" max="3074" width="5.109375" style="3" bestFit="1" customWidth="1"/>
    <col min="3075" max="3076" width="12.6640625" style="3" bestFit="1" customWidth="1"/>
    <col min="3077" max="3077" width="13.5546875" style="3" bestFit="1" customWidth="1"/>
    <col min="3078" max="3328" width="8.88671875" style="3"/>
    <col min="3329" max="3329" width="34.88671875" style="3" bestFit="1" customWidth="1"/>
    <col min="3330" max="3330" width="5.109375" style="3" bestFit="1" customWidth="1"/>
    <col min="3331" max="3332" width="12.6640625" style="3" bestFit="1" customWidth="1"/>
    <col min="3333" max="3333" width="13.5546875" style="3" bestFit="1" customWidth="1"/>
    <col min="3334" max="3584" width="8.88671875" style="3"/>
    <col min="3585" max="3585" width="34.88671875" style="3" bestFit="1" customWidth="1"/>
    <col min="3586" max="3586" width="5.109375" style="3" bestFit="1" customWidth="1"/>
    <col min="3587" max="3588" width="12.6640625" style="3" bestFit="1" customWidth="1"/>
    <col min="3589" max="3589" width="13.5546875" style="3" bestFit="1" customWidth="1"/>
    <col min="3590" max="3840" width="8.88671875" style="3"/>
    <col min="3841" max="3841" width="34.88671875" style="3" bestFit="1" customWidth="1"/>
    <col min="3842" max="3842" width="5.109375" style="3" bestFit="1" customWidth="1"/>
    <col min="3843" max="3844" width="12.6640625" style="3" bestFit="1" customWidth="1"/>
    <col min="3845" max="3845" width="13.5546875" style="3" bestFit="1" customWidth="1"/>
    <col min="3846" max="4096" width="8.88671875" style="3"/>
    <col min="4097" max="4097" width="34.88671875" style="3" bestFit="1" customWidth="1"/>
    <col min="4098" max="4098" width="5.109375" style="3" bestFit="1" customWidth="1"/>
    <col min="4099" max="4100" width="12.6640625" style="3" bestFit="1" customWidth="1"/>
    <col min="4101" max="4101" width="13.5546875" style="3" bestFit="1" customWidth="1"/>
    <col min="4102" max="4352" width="8.88671875" style="3"/>
    <col min="4353" max="4353" width="34.88671875" style="3" bestFit="1" customWidth="1"/>
    <col min="4354" max="4354" width="5.109375" style="3" bestFit="1" customWidth="1"/>
    <col min="4355" max="4356" width="12.6640625" style="3" bestFit="1" customWidth="1"/>
    <col min="4357" max="4357" width="13.5546875" style="3" bestFit="1" customWidth="1"/>
    <col min="4358" max="4608" width="8.88671875" style="3"/>
    <col min="4609" max="4609" width="34.88671875" style="3" bestFit="1" customWidth="1"/>
    <col min="4610" max="4610" width="5.109375" style="3" bestFit="1" customWidth="1"/>
    <col min="4611" max="4612" width="12.6640625" style="3" bestFit="1" customWidth="1"/>
    <col min="4613" max="4613" width="13.5546875" style="3" bestFit="1" customWidth="1"/>
    <col min="4614" max="4864" width="8.88671875" style="3"/>
    <col min="4865" max="4865" width="34.88671875" style="3" bestFit="1" customWidth="1"/>
    <col min="4866" max="4866" width="5.109375" style="3" bestFit="1" customWidth="1"/>
    <col min="4867" max="4868" width="12.6640625" style="3" bestFit="1" customWidth="1"/>
    <col min="4869" max="4869" width="13.5546875" style="3" bestFit="1" customWidth="1"/>
    <col min="4870" max="5120" width="8.88671875" style="3"/>
    <col min="5121" max="5121" width="34.88671875" style="3" bestFit="1" customWidth="1"/>
    <col min="5122" max="5122" width="5.109375" style="3" bestFit="1" customWidth="1"/>
    <col min="5123" max="5124" width="12.6640625" style="3" bestFit="1" customWidth="1"/>
    <col min="5125" max="5125" width="13.5546875" style="3" bestFit="1" customWidth="1"/>
    <col min="5126" max="5376" width="8.88671875" style="3"/>
    <col min="5377" max="5377" width="34.88671875" style="3" bestFit="1" customWidth="1"/>
    <col min="5378" max="5378" width="5.109375" style="3" bestFit="1" customWidth="1"/>
    <col min="5379" max="5380" width="12.6640625" style="3" bestFit="1" customWidth="1"/>
    <col min="5381" max="5381" width="13.5546875" style="3" bestFit="1" customWidth="1"/>
    <col min="5382" max="5632" width="8.88671875" style="3"/>
    <col min="5633" max="5633" width="34.88671875" style="3" bestFit="1" customWidth="1"/>
    <col min="5634" max="5634" width="5.109375" style="3" bestFit="1" customWidth="1"/>
    <col min="5635" max="5636" width="12.6640625" style="3" bestFit="1" customWidth="1"/>
    <col min="5637" max="5637" width="13.5546875" style="3" bestFit="1" customWidth="1"/>
    <col min="5638" max="5888" width="8.88671875" style="3"/>
    <col min="5889" max="5889" width="34.88671875" style="3" bestFit="1" customWidth="1"/>
    <col min="5890" max="5890" width="5.109375" style="3" bestFit="1" customWidth="1"/>
    <col min="5891" max="5892" width="12.6640625" style="3" bestFit="1" customWidth="1"/>
    <col min="5893" max="5893" width="13.5546875" style="3" bestFit="1" customWidth="1"/>
    <col min="5894" max="6144" width="8.88671875" style="3"/>
    <col min="6145" max="6145" width="34.88671875" style="3" bestFit="1" customWidth="1"/>
    <col min="6146" max="6146" width="5.109375" style="3" bestFit="1" customWidth="1"/>
    <col min="6147" max="6148" width="12.6640625" style="3" bestFit="1" customWidth="1"/>
    <col min="6149" max="6149" width="13.5546875" style="3" bestFit="1" customWidth="1"/>
    <col min="6150" max="6400" width="8.88671875" style="3"/>
    <col min="6401" max="6401" width="34.88671875" style="3" bestFit="1" customWidth="1"/>
    <col min="6402" max="6402" width="5.109375" style="3" bestFit="1" customWidth="1"/>
    <col min="6403" max="6404" width="12.6640625" style="3" bestFit="1" customWidth="1"/>
    <col min="6405" max="6405" width="13.5546875" style="3" bestFit="1" customWidth="1"/>
    <col min="6406" max="6656" width="8.88671875" style="3"/>
    <col min="6657" max="6657" width="34.88671875" style="3" bestFit="1" customWidth="1"/>
    <col min="6658" max="6658" width="5.109375" style="3" bestFit="1" customWidth="1"/>
    <col min="6659" max="6660" width="12.6640625" style="3" bestFit="1" customWidth="1"/>
    <col min="6661" max="6661" width="13.5546875" style="3" bestFit="1" customWidth="1"/>
    <col min="6662" max="6912" width="8.88671875" style="3"/>
    <col min="6913" max="6913" width="34.88671875" style="3" bestFit="1" customWidth="1"/>
    <col min="6914" max="6914" width="5.109375" style="3" bestFit="1" customWidth="1"/>
    <col min="6915" max="6916" width="12.6640625" style="3" bestFit="1" customWidth="1"/>
    <col min="6917" max="6917" width="13.5546875" style="3" bestFit="1" customWidth="1"/>
    <col min="6918" max="7168" width="8.88671875" style="3"/>
    <col min="7169" max="7169" width="34.88671875" style="3" bestFit="1" customWidth="1"/>
    <col min="7170" max="7170" width="5.109375" style="3" bestFit="1" customWidth="1"/>
    <col min="7171" max="7172" width="12.6640625" style="3" bestFit="1" customWidth="1"/>
    <col min="7173" max="7173" width="13.5546875" style="3" bestFit="1" customWidth="1"/>
    <col min="7174" max="7424" width="8.88671875" style="3"/>
    <col min="7425" max="7425" width="34.88671875" style="3" bestFit="1" customWidth="1"/>
    <col min="7426" max="7426" width="5.109375" style="3" bestFit="1" customWidth="1"/>
    <col min="7427" max="7428" width="12.6640625" style="3" bestFit="1" customWidth="1"/>
    <col min="7429" max="7429" width="13.5546875" style="3" bestFit="1" customWidth="1"/>
    <col min="7430" max="7680" width="8.88671875" style="3"/>
    <col min="7681" max="7681" width="34.88671875" style="3" bestFit="1" customWidth="1"/>
    <col min="7682" max="7682" width="5.109375" style="3" bestFit="1" customWidth="1"/>
    <col min="7683" max="7684" width="12.6640625" style="3" bestFit="1" customWidth="1"/>
    <col min="7685" max="7685" width="13.5546875" style="3" bestFit="1" customWidth="1"/>
    <col min="7686" max="7936" width="8.88671875" style="3"/>
    <col min="7937" max="7937" width="34.88671875" style="3" bestFit="1" customWidth="1"/>
    <col min="7938" max="7938" width="5.109375" style="3" bestFit="1" customWidth="1"/>
    <col min="7939" max="7940" width="12.6640625" style="3" bestFit="1" customWidth="1"/>
    <col min="7941" max="7941" width="13.5546875" style="3" bestFit="1" customWidth="1"/>
    <col min="7942" max="8192" width="8.88671875" style="3"/>
    <col min="8193" max="8193" width="34.88671875" style="3" bestFit="1" customWidth="1"/>
    <col min="8194" max="8194" width="5.109375" style="3" bestFit="1" customWidth="1"/>
    <col min="8195" max="8196" width="12.6640625" style="3" bestFit="1" customWidth="1"/>
    <col min="8197" max="8197" width="13.5546875" style="3" bestFit="1" customWidth="1"/>
    <col min="8198" max="8448" width="8.88671875" style="3"/>
    <col min="8449" max="8449" width="34.88671875" style="3" bestFit="1" customWidth="1"/>
    <col min="8450" max="8450" width="5.109375" style="3" bestFit="1" customWidth="1"/>
    <col min="8451" max="8452" width="12.6640625" style="3" bestFit="1" customWidth="1"/>
    <col min="8453" max="8453" width="13.5546875" style="3" bestFit="1" customWidth="1"/>
    <col min="8454" max="8704" width="8.88671875" style="3"/>
    <col min="8705" max="8705" width="34.88671875" style="3" bestFit="1" customWidth="1"/>
    <col min="8706" max="8706" width="5.109375" style="3" bestFit="1" customWidth="1"/>
    <col min="8707" max="8708" width="12.6640625" style="3" bestFit="1" customWidth="1"/>
    <col min="8709" max="8709" width="13.5546875" style="3" bestFit="1" customWidth="1"/>
    <col min="8710" max="8960" width="8.88671875" style="3"/>
    <col min="8961" max="8961" width="34.88671875" style="3" bestFit="1" customWidth="1"/>
    <col min="8962" max="8962" width="5.109375" style="3" bestFit="1" customWidth="1"/>
    <col min="8963" max="8964" width="12.6640625" style="3" bestFit="1" customWidth="1"/>
    <col min="8965" max="8965" width="13.5546875" style="3" bestFit="1" customWidth="1"/>
    <col min="8966" max="9216" width="8.88671875" style="3"/>
    <col min="9217" max="9217" width="34.88671875" style="3" bestFit="1" customWidth="1"/>
    <col min="9218" max="9218" width="5.109375" style="3" bestFit="1" customWidth="1"/>
    <col min="9219" max="9220" width="12.6640625" style="3" bestFit="1" customWidth="1"/>
    <col min="9221" max="9221" width="13.5546875" style="3" bestFit="1" customWidth="1"/>
    <col min="9222" max="9472" width="8.88671875" style="3"/>
    <col min="9473" max="9473" width="34.88671875" style="3" bestFit="1" customWidth="1"/>
    <col min="9474" max="9474" width="5.109375" style="3" bestFit="1" customWidth="1"/>
    <col min="9475" max="9476" width="12.6640625" style="3" bestFit="1" customWidth="1"/>
    <col min="9477" max="9477" width="13.5546875" style="3" bestFit="1" customWidth="1"/>
    <col min="9478" max="9728" width="8.88671875" style="3"/>
    <col min="9729" max="9729" width="34.88671875" style="3" bestFit="1" customWidth="1"/>
    <col min="9730" max="9730" width="5.109375" style="3" bestFit="1" customWidth="1"/>
    <col min="9731" max="9732" width="12.6640625" style="3" bestFit="1" customWidth="1"/>
    <col min="9733" max="9733" width="13.5546875" style="3" bestFit="1" customWidth="1"/>
    <col min="9734" max="9984" width="8.88671875" style="3"/>
    <col min="9985" max="9985" width="34.88671875" style="3" bestFit="1" customWidth="1"/>
    <col min="9986" max="9986" width="5.109375" style="3" bestFit="1" customWidth="1"/>
    <col min="9987" max="9988" width="12.6640625" style="3" bestFit="1" customWidth="1"/>
    <col min="9989" max="9989" width="13.5546875" style="3" bestFit="1" customWidth="1"/>
    <col min="9990" max="10240" width="8.88671875" style="3"/>
    <col min="10241" max="10241" width="34.88671875" style="3" bestFit="1" customWidth="1"/>
    <col min="10242" max="10242" width="5.109375" style="3" bestFit="1" customWidth="1"/>
    <col min="10243" max="10244" width="12.6640625" style="3" bestFit="1" customWidth="1"/>
    <col min="10245" max="10245" width="13.5546875" style="3" bestFit="1" customWidth="1"/>
    <col min="10246" max="10496" width="8.88671875" style="3"/>
    <col min="10497" max="10497" width="34.88671875" style="3" bestFit="1" customWidth="1"/>
    <col min="10498" max="10498" width="5.109375" style="3" bestFit="1" customWidth="1"/>
    <col min="10499" max="10500" width="12.6640625" style="3" bestFit="1" customWidth="1"/>
    <col min="10501" max="10501" width="13.5546875" style="3" bestFit="1" customWidth="1"/>
    <col min="10502" max="10752" width="8.88671875" style="3"/>
    <col min="10753" max="10753" width="34.88671875" style="3" bestFit="1" customWidth="1"/>
    <col min="10754" max="10754" width="5.109375" style="3" bestFit="1" customWidth="1"/>
    <col min="10755" max="10756" width="12.6640625" style="3" bestFit="1" customWidth="1"/>
    <col min="10757" max="10757" width="13.5546875" style="3" bestFit="1" customWidth="1"/>
    <col min="10758" max="11008" width="8.88671875" style="3"/>
    <col min="11009" max="11009" width="34.88671875" style="3" bestFit="1" customWidth="1"/>
    <col min="11010" max="11010" width="5.109375" style="3" bestFit="1" customWidth="1"/>
    <col min="11011" max="11012" width="12.6640625" style="3" bestFit="1" customWidth="1"/>
    <col min="11013" max="11013" width="13.5546875" style="3" bestFit="1" customWidth="1"/>
    <col min="11014" max="11264" width="8.88671875" style="3"/>
    <col min="11265" max="11265" width="34.88671875" style="3" bestFit="1" customWidth="1"/>
    <col min="11266" max="11266" width="5.109375" style="3" bestFit="1" customWidth="1"/>
    <col min="11267" max="11268" width="12.6640625" style="3" bestFit="1" customWidth="1"/>
    <col min="11269" max="11269" width="13.5546875" style="3" bestFit="1" customWidth="1"/>
    <col min="11270" max="11520" width="8.88671875" style="3"/>
    <col min="11521" max="11521" width="34.88671875" style="3" bestFit="1" customWidth="1"/>
    <col min="11522" max="11522" width="5.109375" style="3" bestFit="1" customWidth="1"/>
    <col min="11523" max="11524" width="12.6640625" style="3" bestFit="1" customWidth="1"/>
    <col min="11525" max="11525" width="13.5546875" style="3" bestFit="1" customWidth="1"/>
    <col min="11526" max="11776" width="8.88671875" style="3"/>
    <col min="11777" max="11777" width="34.88671875" style="3" bestFit="1" customWidth="1"/>
    <col min="11778" max="11778" width="5.109375" style="3" bestFit="1" customWidth="1"/>
    <col min="11779" max="11780" width="12.6640625" style="3" bestFit="1" customWidth="1"/>
    <col min="11781" max="11781" width="13.5546875" style="3" bestFit="1" customWidth="1"/>
    <col min="11782" max="12032" width="8.88671875" style="3"/>
    <col min="12033" max="12033" width="34.88671875" style="3" bestFit="1" customWidth="1"/>
    <col min="12034" max="12034" width="5.109375" style="3" bestFit="1" customWidth="1"/>
    <col min="12035" max="12036" width="12.6640625" style="3" bestFit="1" customWidth="1"/>
    <col min="12037" max="12037" width="13.5546875" style="3" bestFit="1" customWidth="1"/>
    <col min="12038" max="12288" width="8.88671875" style="3"/>
    <col min="12289" max="12289" width="34.88671875" style="3" bestFit="1" customWidth="1"/>
    <col min="12290" max="12290" width="5.109375" style="3" bestFit="1" customWidth="1"/>
    <col min="12291" max="12292" width="12.6640625" style="3" bestFit="1" customWidth="1"/>
    <col min="12293" max="12293" width="13.5546875" style="3" bestFit="1" customWidth="1"/>
    <col min="12294" max="12544" width="8.88671875" style="3"/>
    <col min="12545" max="12545" width="34.88671875" style="3" bestFit="1" customWidth="1"/>
    <col min="12546" max="12546" width="5.109375" style="3" bestFit="1" customWidth="1"/>
    <col min="12547" max="12548" width="12.6640625" style="3" bestFit="1" customWidth="1"/>
    <col min="12549" max="12549" width="13.5546875" style="3" bestFit="1" customWidth="1"/>
    <col min="12550" max="12800" width="8.88671875" style="3"/>
    <col min="12801" max="12801" width="34.88671875" style="3" bestFit="1" customWidth="1"/>
    <col min="12802" max="12802" width="5.109375" style="3" bestFit="1" customWidth="1"/>
    <col min="12803" max="12804" width="12.6640625" style="3" bestFit="1" customWidth="1"/>
    <col min="12805" max="12805" width="13.5546875" style="3" bestFit="1" customWidth="1"/>
    <col min="12806" max="13056" width="8.88671875" style="3"/>
    <col min="13057" max="13057" width="34.88671875" style="3" bestFit="1" customWidth="1"/>
    <col min="13058" max="13058" width="5.109375" style="3" bestFit="1" customWidth="1"/>
    <col min="13059" max="13060" width="12.6640625" style="3" bestFit="1" customWidth="1"/>
    <col min="13061" max="13061" width="13.5546875" style="3" bestFit="1" customWidth="1"/>
    <col min="13062" max="13312" width="8.88671875" style="3"/>
    <col min="13313" max="13313" width="34.88671875" style="3" bestFit="1" customWidth="1"/>
    <col min="13314" max="13314" width="5.109375" style="3" bestFit="1" customWidth="1"/>
    <col min="13315" max="13316" width="12.6640625" style="3" bestFit="1" customWidth="1"/>
    <col min="13317" max="13317" width="13.5546875" style="3" bestFit="1" customWidth="1"/>
    <col min="13318" max="13568" width="8.88671875" style="3"/>
    <col min="13569" max="13569" width="34.88671875" style="3" bestFit="1" customWidth="1"/>
    <col min="13570" max="13570" width="5.109375" style="3" bestFit="1" customWidth="1"/>
    <col min="13571" max="13572" width="12.6640625" style="3" bestFit="1" customWidth="1"/>
    <col min="13573" max="13573" width="13.5546875" style="3" bestFit="1" customWidth="1"/>
    <col min="13574" max="13824" width="8.88671875" style="3"/>
    <col min="13825" max="13825" width="34.88671875" style="3" bestFit="1" customWidth="1"/>
    <col min="13826" max="13826" width="5.109375" style="3" bestFit="1" customWidth="1"/>
    <col min="13827" max="13828" width="12.6640625" style="3" bestFit="1" customWidth="1"/>
    <col min="13829" max="13829" width="13.5546875" style="3" bestFit="1" customWidth="1"/>
    <col min="13830" max="14080" width="8.88671875" style="3"/>
    <col min="14081" max="14081" width="34.88671875" style="3" bestFit="1" customWidth="1"/>
    <col min="14082" max="14082" width="5.109375" style="3" bestFit="1" customWidth="1"/>
    <col min="14083" max="14084" width="12.6640625" style="3" bestFit="1" customWidth="1"/>
    <col min="14085" max="14085" width="13.5546875" style="3" bestFit="1" customWidth="1"/>
    <col min="14086" max="14336" width="8.88671875" style="3"/>
    <col min="14337" max="14337" width="34.88671875" style="3" bestFit="1" customWidth="1"/>
    <col min="14338" max="14338" width="5.109375" style="3" bestFit="1" customWidth="1"/>
    <col min="14339" max="14340" width="12.6640625" style="3" bestFit="1" customWidth="1"/>
    <col min="14341" max="14341" width="13.5546875" style="3" bestFit="1" customWidth="1"/>
    <col min="14342" max="14592" width="8.88671875" style="3"/>
    <col min="14593" max="14593" width="34.88671875" style="3" bestFit="1" customWidth="1"/>
    <col min="14594" max="14594" width="5.109375" style="3" bestFit="1" customWidth="1"/>
    <col min="14595" max="14596" width="12.6640625" style="3" bestFit="1" customWidth="1"/>
    <col min="14597" max="14597" width="13.5546875" style="3" bestFit="1" customWidth="1"/>
    <col min="14598" max="14848" width="8.88671875" style="3"/>
    <col min="14849" max="14849" width="34.88671875" style="3" bestFit="1" customWidth="1"/>
    <col min="14850" max="14850" width="5.109375" style="3" bestFit="1" customWidth="1"/>
    <col min="14851" max="14852" width="12.6640625" style="3" bestFit="1" customWidth="1"/>
    <col min="14853" max="14853" width="13.5546875" style="3" bestFit="1" customWidth="1"/>
    <col min="14854" max="15104" width="8.88671875" style="3"/>
    <col min="15105" max="15105" width="34.88671875" style="3" bestFit="1" customWidth="1"/>
    <col min="15106" max="15106" width="5.109375" style="3" bestFit="1" customWidth="1"/>
    <col min="15107" max="15108" width="12.6640625" style="3" bestFit="1" customWidth="1"/>
    <col min="15109" max="15109" width="13.5546875" style="3" bestFit="1" customWidth="1"/>
    <col min="15110" max="15360" width="8.88671875" style="3"/>
    <col min="15361" max="15361" width="34.88671875" style="3" bestFit="1" customWidth="1"/>
    <col min="15362" max="15362" width="5.109375" style="3" bestFit="1" customWidth="1"/>
    <col min="15363" max="15364" width="12.6640625" style="3" bestFit="1" customWidth="1"/>
    <col min="15365" max="15365" width="13.5546875" style="3" bestFit="1" customWidth="1"/>
    <col min="15366" max="15616" width="8.88671875" style="3"/>
    <col min="15617" max="15617" width="34.88671875" style="3" bestFit="1" customWidth="1"/>
    <col min="15618" max="15618" width="5.109375" style="3" bestFit="1" customWidth="1"/>
    <col min="15619" max="15620" width="12.6640625" style="3" bestFit="1" customWidth="1"/>
    <col min="15621" max="15621" width="13.5546875" style="3" bestFit="1" customWidth="1"/>
    <col min="15622" max="15872" width="8.88671875" style="3"/>
    <col min="15873" max="15873" width="34.88671875" style="3" bestFit="1" customWidth="1"/>
    <col min="15874" max="15874" width="5.109375" style="3" bestFit="1" customWidth="1"/>
    <col min="15875" max="15876" width="12.6640625" style="3" bestFit="1" customWidth="1"/>
    <col min="15877" max="15877" width="13.5546875" style="3" bestFit="1" customWidth="1"/>
    <col min="15878" max="16128" width="8.88671875" style="3"/>
    <col min="16129" max="16129" width="34.88671875" style="3" bestFit="1" customWidth="1"/>
    <col min="16130" max="16130" width="5.109375" style="3" bestFit="1" customWidth="1"/>
    <col min="16131" max="16132" width="12.6640625" style="3" bestFit="1" customWidth="1"/>
    <col min="16133" max="16133" width="13.5546875" style="3" bestFit="1" customWidth="1"/>
    <col min="16134" max="16384" width="8.88671875" style="3"/>
  </cols>
  <sheetData>
    <row r="1" spans="1:5" s="3" customFormat="1" ht="21" x14ac:dyDescent="0.4">
      <c r="A1" s="1" t="s">
        <v>0</v>
      </c>
      <c r="B1" s="2"/>
      <c r="C1" s="2"/>
      <c r="D1" s="2"/>
      <c r="E1" s="2"/>
    </row>
    <row r="2" spans="1:5" s="3" customFormat="1" x14ac:dyDescent="0.3">
      <c r="A2" s="4" t="s">
        <v>1</v>
      </c>
      <c r="B2" s="4"/>
      <c r="C2" s="4"/>
      <c r="D2" s="4"/>
      <c r="E2" s="4"/>
    </row>
    <row r="3" spans="1:5" s="3" customFormat="1" ht="21" customHeight="1" x14ac:dyDescent="0.3">
      <c r="A3" s="5"/>
      <c r="B3" s="5"/>
      <c r="C3" s="6" t="s">
        <v>2</v>
      </c>
      <c r="D3" s="6" t="s">
        <v>3</v>
      </c>
      <c r="E3" s="7" t="s">
        <v>4</v>
      </c>
    </row>
    <row r="4" spans="1:5" s="3" customFormat="1" x14ac:dyDescent="0.3">
      <c r="A4" s="8" t="s">
        <v>5</v>
      </c>
      <c r="B4" s="8"/>
      <c r="C4" s="9">
        <v>440</v>
      </c>
      <c r="D4" s="9">
        <f>'[1]mem data'!$C$4</f>
        <v>441</v>
      </c>
      <c r="E4" s="10">
        <f>C4-D4</f>
        <v>-1</v>
      </c>
    </row>
    <row r="5" spans="1:5" s="3" customFormat="1" x14ac:dyDescent="0.3">
      <c r="A5" s="8" t="s">
        <v>6</v>
      </c>
      <c r="B5" s="8"/>
      <c r="C5" s="10">
        <f>[2]Master!W12</f>
        <v>401</v>
      </c>
      <c r="D5" s="10">
        <f>'[1]mem data'!$C$5</f>
        <v>386</v>
      </c>
      <c r="E5" s="10">
        <f t="shared" ref="E5:E7" si="0">C5-D5</f>
        <v>15</v>
      </c>
    </row>
    <row r="6" spans="1:5" s="3" customFormat="1" x14ac:dyDescent="0.3">
      <c r="A6" s="8" t="s">
        <v>7</v>
      </c>
      <c r="B6" s="8"/>
      <c r="C6" s="11">
        <f>[2]Master!V11</f>
        <v>51414</v>
      </c>
      <c r="D6" s="11">
        <f>'[1]mem data'!$C$6</f>
        <v>49845</v>
      </c>
      <c r="E6" s="11">
        <f t="shared" si="0"/>
        <v>1569</v>
      </c>
    </row>
    <row r="7" spans="1:5" s="3" customFormat="1" x14ac:dyDescent="0.3">
      <c r="A7" s="8" t="s">
        <v>8</v>
      </c>
      <c r="B7" s="8"/>
      <c r="C7" s="11">
        <f>C6/C5</f>
        <v>128.21446384039899</v>
      </c>
      <c r="D7" s="11">
        <f>D6/D5</f>
        <v>129.1321243523316</v>
      </c>
      <c r="E7" s="11">
        <f t="shared" si="0"/>
        <v>-0.91766051193260978</v>
      </c>
    </row>
    <row r="9" spans="1:5" s="3" customFormat="1" x14ac:dyDescent="0.3">
      <c r="A9" s="2" t="s">
        <v>9</v>
      </c>
      <c r="B9" s="12"/>
      <c r="C9" s="12"/>
      <c r="D9" s="12"/>
      <c r="E9" s="12"/>
    </row>
    <row r="10" spans="1:5" s="3" customFormat="1" x14ac:dyDescent="0.3">
      <c r="A10" s="13" t="s">
        <v>10</v>
      </c>
      <c r="B10" s="14">
        <f>[2]Master!C2+[2]Master!C3</f>
        <v>151</v>
      </c>
      <c r="C10" s="10" t="s">
        <v>11</v>
      </c>
      <c r="D10" s="15">
        <v>168</v>
      </c>
      <c r="E10" s="16">
        <f t="shared" ref="E10:E15" si="1">B10/D10</f>
        <v>0.89880952380952384</v>
      </c>
    </row>
    <row r="11" spans="1:5" s="3" customFormat="1" x14ac:dyDescent="0.3">
      <c r="A11" s="13" t="s">
        <v>12</v>
      </c>
      <c r="B11" s="17">
        <f>[2]Master!C4+[2]Master!C5</f>
        <v>132.4</v>
      </c>
      <c r="C11" s="10" t="s">
        <v>11</v>
      </c>
      <c r="D11" s="18">
        <v>143</v>
      </c>
      <c r="E11" s="16">
        <f t="shared" si="1"/>
        <v>0.92587412587412588</v>
      </c>
    </row>
    <row r="12" spans="1:5" s="3" customFormat="1" x14ac:dyDescent="0.3">
      <c r="A12" s="13" t="s">
        <v>13</v>
      </c>
      <c r="B12" s="17">
        <f>[2]Master!C6+[2]Master!C7</f>
        <v>128</v>
      </c>
      <c r="C12" s="10" t="s">
        <v>11</v>
      </c>
      <c r="D12" s="15">
        <v>134</v>
      </c>
      <c r="E12" s="16">
        <f t="shared" si="1"/>
        <v>0.95522388059701491</v>
      </c>
    </row>
    <row r="13" spans="1:5" s="3" customFormat="1" x14ac:dyDescent="0.3">
      <c r="A13" s="13" t="s">
        <v>14</v>
      </c>
      <c r="B13" s="14">
        <v>24</v>
      </c>
      <c r="C13" s="10" t="s">
        <v>11</v>
      </c>
      <c r="D13" s="19">
        <v>24</v>
      </c>
      <c r="E13" s="16">
        <f t="shared" si="1"/>
        <v>1</v>
      </c>
    </row>
    <row r="14" spans="1:5" s="3" customFormat="1" x14ac:dyDescent="0.3">
      <c r="A14" s="13" t="s">
        <v>15</v>
      </c>
      <c r="B14" s="14">
        <f>[2]Master!C9</f>
        <v>5</v>
      </c>
      <c r="C14" s="10" t="s">
        <v>11</v>
      </c>
      <c r="D14" s="19">
        <f>B14</f>
        <v>5</v>
      </c>
      <c r="E14" s="16">
        <f t="shared" si="1"/>
        <v>1</v>
      </c>
    </row>
    <row r="15" spans="1:5" s="3" customFormat="1" x14ac:dyDescent="0.3">
      <c r="A15" s="13" t="s">
        <v>16</v>
      </c>
      <c r="B15" s="14">
        <f>SUM(B10:B14)</f>
        <v>440.4</v>
      </c>
      <c r="C15" s="10" t="s">
        <v>11</v>
      </c>
      <c r="D15" s="20">
        <f>SUM(D10:D14)</f>
        <v>474</v>
      </c>
      <c r="E15" s="16">
        <f t="shared" si="1"/>
        <v>0.92911392405063287</v>
      </c>
    </row>
    <row r="17" spans="1:5" s="3" customFormat="1" x14ac:dyDescent="0.3">
      <c r="A17" s="2" t="s">
        <v>17</v>
      </c>
      <c r="B17" s="12"/>
      <c r="C17" s="12"/>
      <c r="D17" s="12"/>
      <c r="E17" s="12"/>
    </row>
    <row r="18" spans="1:5" s="3" customFormat="1" x14ac:dyDescent="0.3">
      <c r="A18" s="13" t="s">
        <v>18</v>
      </c>
      <c r="B18" s="19">
        <f>[2]Master!C2</f>
        <v>65</v>
      </c>
      <c r="C18" s="10" t="s">
        <v>11</v>
      </c>
      <c r="D18" s="15">
        <v>75</v>
      </c>
      <c r="E18" s="16">
        <f>B18/D18</f>
        <v>0.8666666666666667</v>
      </c>
    </row>
    <row r="19" spans="1:5" s="3" customFormat="1" x14ac:dyDescent="0.3">
      <c r="A19" s="13" t="s">
        <v>19</v>
      </c>
      <c r="B19" s="20">
        <f>[2]Master!C3</f>
        <v>86</v>
      </c>
      <c r="C19" s="10" t="s">
        <v>11</v>
      </c>
      <c r="D19" s="18">
        <v>93</v>
      </c>
      <c r="E19" s="16">
        <f t="shared" ref="E19:E24" si="2">B19/D19</f>
        <v>0.92473118279569888</v>
      </c>
    </row>
    <row r="20" spans="1:5" s="3" customFormat="1" x14ac:dyDescent="0.3">
      <c r="A20" s="13" t="s">
        <v>20</v>
      </c>
      <c r="B20" s="20">
        <f>[2]Master!C4</f>
        <v>70.400000000000006</v>
      </c>
      <c r="C20" s="10" t="s">
        <v>11</v>
      </c>
      <c r="D20" s="18">
        <v>76</v>
      </c>
      <c r="E20" s="16">
        <f t="shared" si="2"/>
        <v>0.92631578947368431</v>
      </c>
    </row>
    <row r="21" spans="1:5" s="3" customFormat="1" x14ac:dyDescent="0.3">
      <c r="A21" s="13" t="s">
        <v>21</v>
      </c>
      <c r="B21" s="20">
        <f>[2]Master!C5</f>
        <v>62</v>
      </c>
      <c r="C21" s="10" t="s">
        <v>11</v>
      </c>
      <c r="D21" s="18">
        <v>67</v>
      </c>
      <c r="E21" s="16">
        <f t="shared" si="2"/>
        <v>0.92537313432835822</v>
      </c>
    </row>
    <row r="22" spans="1:5" s="3" customFormat="1" x14ac:dyDescent="0.3">
      <c r="A22" s="13" t="s">
        <v>22</v>
      </c>
      <c r="B22" s="20">
        <f>[2]Master!C6</f>
        <v>69</v>
      </c>
      <c r="C22" s="10" t="s">
        <v>11</v>
      </c>
      <c r="D22" s="18">
        <v>71</v>
      </c>
      <c r="E22" s="16">
        <f t="shared" si="2"/>
        <v>0.971830985915493</v>
      </c>
    </row>
    <row r="23" spans="1:5" s="3" customFormat="1" x14ac:dyDescent="0.3">
      <c r="A23" s="13" t="s">
        <v>23</v>
      </c>
      <c r="B23" s="20">
        <f>[2]Master!C7</f>
        <v>59</v>
      </c>
      <c r="C23" s="10" t="s">
        <v>11</v>
      </c>
      <c r="D23" s="18">
        <v>63</v>
      </c>
      <c r="E23" s="16">
        <f t="shared" si="2"/>
        <v>0.93650793650793651</v>
      </c>
    </row>
    <row r="24" spans="1:5" s="3" customFormat="1" x14ac:dyDescent="0.3">
      <c r="A24" s="13" t="s">
        <v>16</v>
      </c>
      <c r="B24" s="19">
        <f>SUM(B18:B23)</f>
        <v>411.4</v>
      </c>
      <c r="C24" s="10" t="s">
        <v>11</v>
      </c>
      <c r="D24" s="20">
        <f>SUM(D18:D23)</f>
        <v>445</v>
      </c>
      <c r="E24" s="16">
        <f t="shared" si="2"/>
        <v>0.92449438202247181</v>
      </c>
    </row>
    <row r="26" spans="1:5" s="3" customFormat="1" x14ac:dyDescent="0.3">
      <c r="A26" s="2" t="s">
        <v>24</v>
      </c>
      <c r="B26" s="2"/>
      <c r="C26" s="2"/>
      <c r="D26" s="2"/>
      <c r="E26" s="2"/>
    </row>
    <row r="27" spans="1:5" s="3" customFormat="1" x14ac:dyDescent="0.3">
      <c r="A27" s="13" t="s">
        <v>25</v>
      </c>
      <c r="B27" s="14">
        <f>[2]Master!W2+[2]Master!W3</f>
        <v>142</v>
      </c>
      <c r="C27" s="10" t="s">
        <v>11</v>
      </c>
      <c r="D27" s="15">
        <f>D10</f>
        <v>168</v>
      </c>
      <c r="E27" s="16">
        <f>B27/D27</f>
        <v>0.84523809523809523</v>
      </c>
    </row>
    <row r="28" spans="1:5" s="3" customFormat="1" x14ac:dyDescent="0.3">
      <c r="A28" s="13" t="s">
        <v>26</v>
      </c>
      <c r="B28" s="17">
        <f>[2]Master!W4+[2]Master!W5</f>
        <v>115</v>
      </c>
      <c r="C28" s="10" t="s">
        <v>11</v>
      </c>
      <c r="D28" s="18">
        <f>D11</f>
        <v>143</v>
      </c>
      <c r="E28" s="16">
        <f>B28/D28</f>
        <v>0.80419580419580416</v>
      </c>
    </row>
    <row r="29" spans="1:5" s="3" customFormat="1" x14ac:dyDescent="0.3">
      <c r="A29" s="13" t="s">
        <v>27</v>
      </c>
      <c r="B29" s="17">
        <f>[2]Master!W6+[2]Master!W7</f>
        <v>118</v>
      </c>
      <c r="C29" s="10" t="s">
        <v>11</v>
      </c>
      <c r="D29" s="15">
        <v>131</v>
      </c>
      <c r="E29" s="16">
        <f>B29/D29</f>
        <v>0.9007633587786259</v>
      </c>
    </row>
    <row r="30" spans="1:5" s="3" customFormat="1" x14ac:dyDescent="0.3">
      <c r="A30" s="13" t="s">
        <v>14</v>
      </c>
      <c r="B30" s="14">
        <v>24</v>
      </c>
      <c r="C30" s="10" t="s">
        <v>11</v>
      </c>
      <c r="D30" s="19">
        <v>24</v>
      </c>
      <c r="E30" s="16">
        <f t="shared" ref="E30:E31" si="3">B30/D30</f>
        <v>1</v>
      </c>
    </row>
    <row r="31" spans="1:5" s="3" customFormat="1" x14ac:dyDescent="0.3">
      <c r="A31" s="13" t="s">
        <v>28</v>
      </c>
      <c r="B31" s="14">
        <v>2</v>
      </c>
      <c r="C31" s="10"/>
      <c r="D31" s="19">
        <v>5</v>
      </c>
      <c r="E31" s="16">
        <f t="shared" si="3"/>
        <v>0.4</v>
      </c>
    </row>
    <row r="32" spans="1:5" s="3" customFormat="1" x14ac:dyDescent="0.3">
      <c r="A32" s="13" t="s">
        <v>16</v>
      </c>
      <c r="B32" s="14">
        <f>SUM(B27:B30)</f>
        <v>399</v>
      </c>
      <c r="C32" s="10" t="s">
        <v>11</v>
      </c>
      <c r="D32" s="20">
        <f>SUM(D27:D30)</f>
        <v>466</v>
      </c>
      <c r="E32" s="16">
        <f>B32/D32</f>
        <v>0.85622317596566522</v>
      </c>
    </row>
    <row r="33" spans="1:7" s="3" customFormat="1" x14ac:dyDescent="0.3">
      <c r="A33" s="5"/>
      <c r="B33" s="5"/>
      <c r="C33" s="10"/>
      <c r="D33" s="10"/>
      <c r="E33" s="10"/>
      <c r="F33" s="5"/>
      <c r="G33" s="5"/>
    </row>
    <row r="34" spans="1:7" s="3" customFormat="1" x14ac:dyDescent="0.3">
      <c r="A34" s="2" t="s">
        <v>29</v>
      </c>
      <c r="B34" s="12"/>
      <c r="C34" s="12"/>
      <c r="D34" s="12"/>
      <c r="E34" s="12"/>
      <c r="F34" s="5"/>
      <c r="G34" s="5"/>
    </row>
    <row r="35" spans="1:7" s="3" customFormat="1" x14ac:dyDescent="0.3">
      <c r="A35" s="13" t="s">
        <v>18</v>
      </c>
      <c r="B35" s="14">
        <f>[2]Master!W2</f>
        <v>60</v>
      </c>
      <c r="C35" s="10" t="s">
        <v>11</v>
      </c>
      <c r="D35" s="15">
        <f t="shared" ref="D35:D40" si="4">D18</f>
        <v>75</v>
      </c>
      <c r="E35" s="16">
        <f>B35/D35</f>
        <v>0.8</v>
      </c>
      <c r="F35" s="5"/>
      <c r="G35" s="5"/>
    </row>
    <row r="36" spans="1:7" s="3" customFormat="1" x14ac:dyDescent="0.3">
      <c r="A36" s="13" t="s">
        <v>19</v>
      </c>
      <c r="B36" s="17">
        <f>[2]Master!W3</f>
        <v>82</v>
      </c>
      <c r="C36" s="10" t="s">
        <v>11</v>
      </c>
      <c r="D36" s="18">
        <f t="shared" si="4"/>
        <v>93</v>
      </c>
      <c r="E36" s="16">
        <f t="shared" ref="E36:E42" si="5">B36/D36</f>
        <v>0.88172043010752688</v>
      </c>
      <c r="F36" s="5"/>
      <c r="G36" s="5"/>
    </row>
    <row r="37" spans="1:7" s="3" customFormat="1" x14ac:dyDescent="0.3">
      <c r="A37" s="13" t="s">
        <v>20</v>
      </c>
      <c r="B37" s="17">
        <f>[2]Master!W4</f>
        <v>69</v>
      </c>
      <c r="C37" s="10" t="s">
        <v>11</v>
      </c>
      <c r="D37" s="18">
        <f t="shared" si="4"/>
        <v>76</v>
      </c>
      <c r="E37" s="16">
        <f t="shared" si="5"/>
        <v>0.90789473684210531</v>
      </c>
      <c r="F37" s="5"/>
      <c r="G37" s="5"/>
    </row>
    <row r="38" spans="1:7" s="3" customFormat="1" x14ac:dyDescent="0.3">
      <c r="A38" s="13" t="s">
        <v>21</v>
      </c>
      <c r="B38" s="17">
        <f>[2]Master!W5</f>
        <v>46</v>
      </c>
      <c r="C38" s="10" t="s">
        <v>11</v>
      </c>
      <c r="D38" s="18">
        <f t="shared" si="4"/>
        <v>67</v>
      </c>
      <c r="E38" s="16">
        <f t="shared" si="5"/>
        <v>0.68656716417910446</v>
      </c>
      <c r="F38" s="5"/>
      <c r="G38" s="5"/>
    </row>
    <row r="39" spans="1:7" s="3" customFormat="1" x14ac:dyDescent="0.3">
      <c r="A39" s="13" t="s">
        <v>22</v>
      </c>
      <c r="B39" s="17">
        <f>[2]Master!W6</f>
        <v>63</v>
      </c>
      <c r="C39" s="10" t="s">
        <v>11</v>
      </c>
      <c r="D39" s="18">
        <f t="shared" si="4"/>
        <v>71</v>
      </c>
      <c r="E39" s="16">
        <f t="shared" si="5"/>
        <v>0.88732394366197187</v>
      </c>
      <c r="F39" s="5"/>
      <c r="G39" s="5"/>
    </row>
    <row r="40" spans="1:7" s="3" customFormat="1" x14ac:dyDescent="0.3">
      <c r="A40" s="13" t="s">
        <v>23</v>
      </c>
      <c r="B40" s="17">
        <f>[2]Master!W7</f>
        <v>55</v>
      </c>
      <c r="C40" s="10" t="s">
        <v>11</v>
      </c>
      <c r="D40" s="18">
        <f t="shared" si="4"/>
        <v>63</v>
      </c>
      <c r="E40" s="16">
        <f t="shared" si="5"/>
        <v>0.87301587301587302</v>
      </c>
      <c r="F40" s="5"/>
      <c r="G40" s="5"/>
    </row>
    <row r="41" spans="1:7" s="3" customFormat="1" x14ac:dyDescent="0.3">
      <c r="A41" s="13" t="s">
        <v>14</v>
      </c>
      <c r="B41" s="14">
        <v>24</v>
      </c>
      <c r="C41" s="10" t="s">
        <v>11</v>
      </c>
      <c r="D41" s="20">
        <v>24</v>
      </c>
      <c r="E41" s="16">
        <f t="shared" si="5"/>
        <v>1</v>
      </c>
      <c r="F41" s="5"/>
      <c r="G41" s="5"/>
    </row>
    <row r="42" spans="1:7" s="3" customFormat="1" x14ac:dyDescent="0.3">
      <c r="A42" s="13" t="s">
        <v>28</v>
      </c>
      <c r="B42" s="14">
        <v>2</v>
      </c>
      <c r="C42" s="10"/>
      <c r="D42" s="20">
        <v>5</v>
      </c>
      <c r="E42" s="16">
        <f t="shared" si="5"/>
        <v>0.4</v>
      </c>
      <c r="F42" s="5"/>
      <c r="G42" s="5"/>
    </row>
    <row r="43" spans="1:7" s="3" customFormat="1" x14ac:dyDescent="0.3">
      <c r="A43" s="13" t="s">
        <v>16</v>
      </c>
      <c r="B43" s="14">
        <f>SUM(B35:B41)</f>
        <v>399</v>
      </c>
      <c r="C43" s="10" t="s">
        <v>11</v>
      </c>
      <c r="D43" s="20">
        <f>SUM(D35:D41)</f>
        <v>469</v>
      </c>
      <c r="E43" s="16">
        <f>(B43)/(D43)</f>
        <v>0.85074626865671643</v>
      </c>
      <c r="F43" s="5"/>
      <c r="G43" s="5"/>
    </row>
    <row r="44" spans="1:7" s="3" customFormat="1" x14ac:dyDescent="0.3">
      <c r="A44" s="13"/>
      <c r="B44" s="21"/>
      <c r="C44" s="10"/>
      <c r="D44" s="22"/>
      <c r="E44" s="16"/>
      <c r="F44" s="5"/>
      <c r="G44" s="5"/>
    </row>
    <row r="45" spans="1:7" s="3" customFormat="1" x14ac:dyDescent="0.3">
      <c r="A45" s="2" t="s">
        <v>30</v>
      </c>
      <c r="B45" s="2"/>
      <c r="C45" s="2"/>
      <c r="D45" s="2"/>
      <c r="E45" s="2"/>
      <c r="F45" s="5"/>
      <c r="G45" s="5"/>
    </row>
    <row r="46" spans="1:7" s="3" customFormat="1" x14ac:dyDescent="0.3">
      <c r="A46" s="8" t="s">
        <v>31</v>
      </c>
      <c r="B46" s="8"/>
      <c r="C46" s="19">
        <v>438</v>
      </c>
      <c r="D46" s="10"/>
      <c r="E46" s="22"/>
      <c r="F46" s="22"/>
      <c r="G46" s="22"/>
    </row>
    <row r="47" spans="1:7" s="3" customFormat="1" x14ac:dyDescent="0.3">
      <c r="A47" s="8" t="s">
        <v>32</v>
      </c>
      <c r="B47" s="8"/>
      <c r="C47" s="20">
        <v>3</v>
      </c>
      <c r="D47" s="10"/>
      <c r="E47" s="23"/>
      <c r="F47" s="21"/>
      <c r="G47" s="21"/>
    </row>
    <row r="48" spans="1:7" s="3" customFormat="1" x14ac:dyDescent="0.3">
      <c r="A48" s="8" t="s">
        <v>33</v>
      </c>
      <c r="B48" s="8"/>
      <c r="C48" s="20">
        <v>10</v>
      </c>
      <c r="D48" s="10"/>
      <c r="E48" s="23"/>
      <c r="F48" s="21"/>
      <c r="G48" s="21"/>
    </row>
    <row r="49" spans="1:5" s="3" customFormat="1" x14ac:dyDescent="0.3">
      <c r="A49" s="8" t="s">
        <v>34</v>
      </c>
      <c r="B49" s="8"/>
      <c r="C49" s="20">
        <v>36</v>
      </c>
      <c r="D49" s="10"/>
      <c r="E49" s="10"/>
    </row>
    <row r="50" spans="1:5" s="3" customFormat="1" x14ac:dyDescent="0.3">
      <c r="A50" s="8" t="s">
        <v>35</v>
      </c>
      <c r="B50" s="8"/>
      <c r="C50" s="20">
        <f>SUM(C46:C49)</f>
        <v>487</v>
      </c>
      <c r="D50" s="10"/>
      <c r="E50" s="10"/>
    </row>
    <row r="52" spans="1:5" s="3" customFormat="1" x14ac:dyDescent="0.3">
      <c r="A52" s="24" t="s">
        <v>36</v>
      </c>
      <c r="B52" s="5"/>
      <c r="C52" s="10"/>
      <c r="D52" s="10"/>
      <c r="E52" s="10"/>
    </row>
  </sheetData>
  <mergeCells count="16">
    <mergeCell ref="A47:B47"/>
    <mergeCell ref="A48:B48"/>
    <mergeCell ref="A49:B49"/>
    <mergeCell ref="A50:B50"/>
    <mergeCell ref="A9:E9"/>
    <mergeCell ref="A17:E17"/>
    <mergeCell ref="A26:E26"/>
    <mergeCell ref="A34:E34"/>
    <mergeCell ref="A45:E45"/>
    <mergeCell ref="A46:B46"/>
    <mergeCell ref="A1:E1"/>
    <mergeCell ref="A2:E2"/>
    <mergeCell ref="A4:B4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Riley</dc:creator>
  <cp:lastModifiedBy>Melissa Riley</cp:lastModifiedBy>
  <dcterms:created xsi:type="dcterms:W3CDTF">2017-01-09T22:20:52Z</dcterms:created>
  <dcterms:modified xsi:type="dcterms:W3CDTF">2017-01-09T22:21:33Z</dcterms:modified>
</cp:coreProperties>
</file>